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simov/Downloads/"/>
    </mc:Choice>
  </mc:AlternateContent>
  <xr:revisionPtr revIDLastSave="0" documentId="8_{C616B681-01D1-0D4A-9EFD-DDA72AB88488}" xr6:coauthVersionLast="45" xr6:coauthVersionMax="45" xr10:uidLastSave="{00000000-0000-0000-0000-000000000000}"/>
  <bookViews>
    <workbookView xWindow="720" yWindow="460" windowWidth="22760" windowHeight="105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11" i="1"/>
  <c r="B12" i="1"/>
  <c r="B13" i="1"/>
  <c r="B14" i="1"/>
  <c r="E14" i="1" s="1"/>
  <c r="B15" i="1"/>
  <c r="E15" i="1" s="1"/>
  <c r="B17" i="1"/>
  <c r="E17" i="1" s="1"/>
  <c r="C5" i="1"/>
  <c r="C7" i="1"/>
  <c r="C11" i="1"/>
  <c r="C12" i="1"/>
  <c r="C13" i="1"/>
  <c r="C14" i="1"/>
  <c r="C17" i="1"/>
  <c r="D17" i="1"/>
  <c r="E16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<sst xmlns="http://schemas.openxmlformats.org/spreadsheetml/2006/main" count="16" uniqueCount="16">
  <si>
    <t>Щебень</t>
  </si>
  <si>
    <t>Асф.крошка</t>
  </si>
  <si>
    <t>Вторичка</t>
  </si>
  <si>
    <t>Материалы</t>
  </si>
  <si>
    <t>Работы</t>
  </si>
  <si>
    <t>Бригада</t>
  </si>
  <si>
    <t>Грейдер</t>
  </si>
  <si>
    <t>Каток</t>
  </si>
  <si>
    <t>осн.счет</t>
  </si>
  <si>
    <t>садоводы</t>
  </si>
  <si>
    <t>СМЕТА</t>
  </si>
  <si>
    <t>остальные дороги</t>
  </si>
  <si>
    <t>Итого</t>
  </si>
  <si>
    <t>Трактор</t>
  </si>
  <si>
    <t>Камаз</t>
  </si>
  <si>
    <t>Закупка материалов производилась садоводами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</si>
</sst>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0" fillId="2" borderId="0" xfId="0" applyFill="1"/>
    <xf numFmtId="2" fontId="0" fillId="0" borderId="1" xfId="0" applyNumberFormat="1" applyFill="1" applyBorder="1"/>
    <xf numFmtId="0" fontId="1" fillId="0" borderId="1" xfId="0" applyFont="1" applyFill="1" applyBorder="1"/>
    <xf numFmtId="2" fontId="0" fillId="0" borderId="0" xfId="0" applyNumberFormat="1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8" sqref="H8"/>
    </sheetView>
  </sheetViews>
  <sheetFormatPr baseColWidth="10" defaultRowHeight="13"/>
  <cols>
    <col min="1" max="1" width="19" customWidth="1"/>
    <col min="2" max="2" width="13.5" customWidth="1"/>
    <col min="3" max="3" width="11.6640625" customWidth="1"/>
    <col min="4" max="4" width="11.5" customWidth="1"/>
    <col min="5" max="5" width="11.83203125" customWidth="1"/>
    <col min="6" max="256" width="8.83203125" customWidth="1"/>
  </cols>
  <sheetData>
    <row r="1" spans="1:5" ht="12.75" customHeight="1">
      <c r="A1" s="11"/>
      <c r="B1" s="11" t="s">
        <v>10</v>
      </c>
      <c r="C1" s="14" t="s">
        <v>11</v>
      </c>
      <c r="D1" s="15"/>
      <c r="E1" s="12" t="s">
        <v>12</v>
      </c>
    </row>
    <row r="2" spans="1:5">
      <c r="A2" s="11"/>
      <c r="B2" s="11"/>
      <c r="C2" s="1" t="s">
        <v>8</v>
      </c>
      <c r="D2" s="1" t="s">
        <v>9</v>
      </c>
      <c r="E2" s="13"/>
    </row>
    <row r="3" spans="1:5">
      <c r="A3" s="2" t="s">
        <v>3</v>
      </c>
      <c r="B3" s="2"/>
      <c r="C3" s="4"/>
      <c r="D3" s="1"/>
      <c r="E3" s="1"/>
    </row>
    <row r="4" spans="1:5">
      <c r="A4" s="1"/>
      <c r="B4" s="4"/>
      <c r="C4" s="4"/>
      <c r="D4" s="1"/>
      <c r="E4" s="1"/>
    </row>
    <row r="5" spans="1:5">
      <c r="A5" s="1" t="s">
        <v>1</v>
      </c>
      <c r="B5" s="7">
        <f>494*1100</f>
        <v>543400</v>
      </c>
      <c r="C5" s="7">
        <f>(528-494)*1100+60*1000</f>
        <v>97400</v>
      </c>
      <c r="D5" s="3"/>
      <c r="E5" s="5">
        <f t="shared" ref="E5:E17" si="0">SUM(B5:D5)</f>
        <v>640800</v>
      </c>
    </row>
    <row r="6" spans="1:5">
      <c r="A6" s="1" t="s">
        <v>0</v>
      </c>
      <c r="B6" s="7">
        <v>31000</v>
      </c>
      <c r="C6" s="7">
        <v>64800</v>
      </c>
      <c r="D6" s="4"/>
      <c r="E6" s="5">
        <f t="shared" si="0"/>
        <v>95800</v>
      </c>
    </row>
    <row r="7" spans="1:5">
      <c r="A7" s="1" t="s">
        <v>2</v>
      </c>
      <c r="B7" s="4"/>
      <c r="C7" s="7">
        <f>20*600</f>
        <v>12000</v>
      </c>
      <c r="D7" s="4"/>
      <c r="E7" s="5">
        <f t="shared" si="0"/>
        <v>12000</v>
      </c>
    </row>
    <row r="8" spans="1:5">
      <c r="A8" s="1"/>
      <c r="B8" s="4"/>
      <c r="C8" s="1"/>
      <c r="D8" s="1"/>
      <c r="E8" s="5">
        <f t="shared" si="0"/>
        <v>0</v>
      </c>
    </row>
    <row r="9" spans="1:5">
      <c r="A9" s="2" t="s">
        <v>4</v>
      </c>
      <c r="B9" s="8"/>
      <c r="C9" s="1"/>
      <c r="D9" s="1"/>
      <c r="E9" s="5">
        <f t="shared" si="0"/>
        <v>0</v>
      </c>
    </row>
    <row r="10" spans="1:5">
      <c r="A10" s="1"/>
      <c r="B10" s="4"/>
      <c r="C10" s="1"/>
      <c r="D10" s="1"/>
      <c r="E10" s="5">
        <f t="shared" si="0"/>
        <v>0</v>
      </c>
    </row>
    <row r="11" spans="1:5">
      <c r="A11" s="1" t="s">
        <v>5</v>
      </c>
      <c r="B11" s="7">
        <f>(81+21+32)*205/100*127.1</f>
        <v>34914.369999999995</v>
      </c>
      <c r="C11" s="1">
        <f>(90+12)*205/100*127.1</f>
        <v>26576.609999999997</v>
      </c>
      <c r="D11" s="1"/>
      <c r="E11" s="5">
        <f t="shared" si="0"/>
        <v>61490.979999999996</v>
      </c>
    </row>
    <row r="12" spans="1:5">
      <c r="A12" s="1" t="s">
        <v>6</v>
      </c>
      <c r="B12" s="7">
        <f>(8+8+8+8+8+3)*1750+10000*0.43</f>
        <v>79550</v>
      </c>
      <c r="C12" s="5">
        <f>(8+8+8+8+5)*1750+(10+12+10+10+8+8+12+12+9)*1750+10000*0.57</f>
        <v>229700</v>
      </c>
      <c r="D12" s="1"/>
      <c r="E12" s="5">
        <f t="shared" si="0"/>
        <v>309250</v>
      </c>
    </row>
    <row r="13" spans="1:5">
      <c r="A13" s="1" t="s">
        <v>7</v>
      </c>
      <c r="B13" s="7">
        <f>(5+8+8+8+1)*1250+16000*0.3</f>
        <v>42300</v>
      </c>
      <c r="C13" s="5">
        <f>(8+8+8+7+9+9+11.5+9)*1250+(10+8+9+11+11+8)*1250+16000*0.7</f>
        <v>169325</v>
      </c>
      <c r="D13" s="1"/>
      <c r="E13" s="5">
        <f t="shared" si="0"/>
        <v>211625</v>
      </c>
    </row>
    <row r="14" spans="1:5">
      <c r="A14" s="1" t="s">
        <v>13</v>
      </c>
      <c r="B14" s="9">
        <f>(32+38)*1500</f>
        <v>105000</v>
      </c>
      <c r="C14" s="5">
        <f>119*1500+(7+8*3)*1500+(4+8+8)*1500</f>
        <v>255000</v>
      </c>
      <c r="D14" s="1"/>
      <c r="E14" s="5">
        <f t="shared" si="0"/>
        <v>360000</v>
      </c>
    </row>
    <row r="15" spans="1:5">
      <c r="A15" s="1" t="s">
        <v>14</v>
      </c>
      <c r="B15" s="7">
        <f>(8+8)*1200</f>
        <v>19200</v>
      </c>
      <c r="C15" s="1"/>
      <c r="D15" s="1"/>
      <c r="E15" s="5">
        <f t="shared" si="0"/>
        <v>19200</v>
      </c>
    </row>
    <row r="16" spans="1:5">
      <c r="A16" s="1"/>
      <c r="B16" s="4"/>
      <c r="C16" s="1"/>
      <c r="D16" s="1"/>
      <c r="E16" s="5">
        <f t="shared" si="0"/>
        <v>0</v>
      </c>
    </row>
    <row r="17" spans="1:5">
      <c r="A17" s="1"/>
      <c r="B17" s="4">
        <f>SUM(B5:B16)</f>
        <v>855364.37</v>
      </c>
      <c r="C17" s="1">
        <f>SUM(C5:C16)</f>
        <v>854801.61</v>
      </c>
      <c r="D17" s="1">
        <f>SUM(D5:D16)</f>
        <v>0</v>
      </c>
      <c r="E17" s="5">
        <f t="shared" si="0"/>
        <v>1710165.98</v>
      </c>
    </row>
    <row r="19" spans="1:5">
      <c r="A19" s="6"/>
      <c r="B19" s="6" t="s">
        <v>15</v>
      </c>
      <c r="C19" s="6"/>
      <c r="D19" s="6"/>
      <c r="E19" s="6"/>
    </row>
    <row r="20" spans="1:5">
      <c r="A20" s="10"/>
      <c r="B20" s="10"/>
      <c r="C20" s="10"/>
    </row>
    <row r="21" spans="1:5">
      <c r="A21" s="10"/>
      <c r="B21" s="10"/>
      <c r="C21" s="10"/>
    </row>
    <row r="22" spans="1:5">
      <c r="A22" s="10"/>
      <c r="B22" s="10"/>
      <c r="C22" s="10"/>
    </row>
  </sheetData>
  <mergeCells count="4">
    <mergeCell ref="B1:B2"/>
    <mergeCell ref="A1:A2"/>
    <mergeCell ref="E1:E2"/>
    <mergeCell ref="C1:D1"/>
  </mergeCells>
  <phoneticPr fontId="2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/>
  <cols>
    <col min="1" max="256" width="8.83203125" customWidth="1"/>
  </cols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/>
  <cols>
    <col min="1" max="256" width="8.83203125" customWidth="1"/>
  </cols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undefined</dc:creator>
  <cp:lastModifiedBy>Microsoft Office User</cp:lastModifiedBy>
  <dcterms:created xsi:type="dcterms:W3CDTF">2020-07-09T12:32:57Z</dcterms:created>
  <dcterms:modified xsi:type="dcterms:W3CDTF">2020-07-14T08:13:28Z</dcterms:modified>
</cp:coreProperties>
</file>